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IE\ENERGIEFACHSTELLE\B Förderungen 7703\2_HT\"/>
    </mc:Choice>
  </mc:AlternateContent>
  <xr:revisionPtr revIDLastSave="0" documentId="13_ncr:1_{9649C5EF-38C1-42E4-81FC-506D77DE7410}" xr6:coauthVersionLast="36" xr6:coauthVersionMax="36" xr10:uidLastSave="{00000000-0000-0000-0000-000000000000}"/>
  <bookViews>
    <workbookView xWindow="0" yWindow="0" windowWidth="28800" windowHeight="14025" xr2:uid="{00000000-000D-0000-FFFF-FFFF00000000}"/>
  </bookViews>
  <sheets>
    <sheet name="HT-Berechnungstool" sheetId="5" r:id="rId1"/>
    <sheet name="Tabelle3" sheetId="3" r:id="rId2"/>
  </sheets>
  <definedNames>
    <definedName name="_Hlk96324309" localSheetId="0">'HT-Berechnungstool'!$M$4</definedName>
    <definedName name="_xlnm.Print_Area" localSheetId="0">'HT-Berechnungstool'!$E$1:$K$42</definedName>
    <definedName name="MetaTool_Script1_Geschäftstitel" localSheetId="0">'HT-Berechnungstool'!$E$3</definedName>
  </definedNames>
  <calcPr calcId="191029"/>
</workbook>
</file>

<file path=xl/calcChain.xml><?xml version="1.0" encoding="utf-8"?>
<calcChain xmlns="http://schemas.openxmlformats.org/spreadsheetml/2006/main">
  <c r="J10" i="5" l="1"/>
  <c r="C22" i="5" l="1"/>
  <c r="H27" i="5" l="1"/>
  <c r="J26" i="5"/>
  <c r="D29" i="5"/>
  <c r="J25" i="5"/>
  <c r="C26" i="5"/>
  <c r="J24" i="5"/>
  <c r="C25" i="5"/>
  <c r="J23" i="5"/>
  <c r="J22" i="5"/>
  <c r="J21" i="5"/>
  <c r="J20" i="5"/>
  <c r="J19" i="5"/>
  <c r="C18" i="5"/>
  <c r="J18" i="5"/>
  <c r="J17" i="5"/>
  <c r="J16" i="5"/>
  <c r="J15" i="5"/>
  <c r="J14" i="5"/>
  <c r="C13" i="5"/>
  <c r="J13" i="5"/>
  <c r="J12" i="5"/>
  <c r="J11" i="5"/>
  <c r="J9" i="5"/>
  <c r="J27" i="5" l="1"/>
  <c r="C20" i="5" l="1"/>
  <c r="H28" i="5" s="1"/>
</calcChain>
</file>

<file path=xl/sharedStrings.xml><?xml version="1.0" encoding="utf-8"?>
<sst xmlns="http://schemas.openxmlformats.org/spreadsheetml/2006/main" count="61" uniqueCount="44">
  <si>
    <t>A/EBF                               [ - ]</t>
  </si>
  <si>
    <t>Punktesumme für Haustechnik</t>
  </si>
  <si>
    <t>gerechneter Wert für EBF</t>
  </si>
  <si>
    <t>Grenzwert erreicht</t>
  </si>
  <si>
    <t>50 % Grenzwert unterschritten</t>
  </si>
  <si>
    <t>Summe</t>
  </si>
  <si>
    <t>m2</t>
  </si>
  <si>
    <t>KWK (Pellets)</t>
  </si>
  <si>
    <t>KWK (Heizöl)</t>
  </si>
  <si>
    <t>KWK (Erdgas)</t>
  </si>
  <si>
    <t>%</t>
  </si>
  <si>
    <t xml:space="preserve">Energiebezugsfläche (AE): </t>
  </si>
  <si>
    <r>
      <t>Heizenergiebedarf (Q</t>
    </r>
    <r>
      <rPr>
        <vertAlign val="subscript"/>
        <sz val="11"/>
        <color indexed="9"/>
        <rFont val="Calibri"/>
        <family val="2"/>
      </rPr>
      <t>h</t>
    </r>
    <r>
      <rPr>
        <sz val="11"/>
        <color indexed="9"/>
        <rFont val="Calibri"/>
        <family val="2"/>
      </rPr>
      <t>) [MJ/m</t>
    </r>
    <r>
      <rPr>
        <vertAlign val="superscript"/>
        <sz val="11"/>
        <color indexed="9"/>
        <rFont val="Calibri"/>
        <family val="2"/>
      </rPr>
      <t>2</t>
    </r>
    <r>
      <rPr>
        <sz val="11"/>
        <color indexed="9"/>
        <rFont val="Calibri"/>
        <family val="2"/>
      </rPr>
      <t>]</t>
    </r>
  </si>
  <si>
    <r>
      <t>Gebäudehülle (A)               [m</t>
    </r>
    <r>
      <rPr>
        <vertAlign val="superscript"/>
        <sz val="11"/>
        <color indexed="9"/>
        <rFont val="Calibri"/>
        <family val="2"/>
      </rPr>
      <t>2</t>
    </r>
    <r>
      <rPr>
        <sz val="11"/>
        <color indexed="9"/>
        <rFont val="Calibri"/>
        <family val="2"/>
      </rPr>
      <t>]</t>
    </r>
  </si>
  <si>
    <r>
      <t>Grenzwert                    [MJ/m</t>
    </r>
    <r>
      <rPr>
        <vertAlign val="superscript"/>
        <sz val="11"/>
        <color indexed="9"/>
        <rFont val="Calibri"/>
        <family val="2"/>
      </rPr>
      <t>2</t>
    </r>
    <r>
      <rPr>
        <sz val="11"/>
        <color indexed="9"/>
        <rFont val="Calibri"/>
        <family val="2"/>
      </rPr>
      <t>]</t>
    </r>
  </si>
  <si>
    <t>KWK (Biogas)</t>
  </si>
  <si>
    <t>Fernwärme ab KVA</t>
  </si>
  <si>
    <r>
      <t xml:space="preserve">Hackschnitzel </t>
    </r>
    <r>
      <rPr>
        <b/>
        <sz val="12"/>
        <rFont val="Calibri"/>
        <family val="2"/>
      </rPr>
      <t xml:space="preserve">mit </t>
    </r>
    <r>
      <rPr>
        <sz val="12"/>
        <rFont val="Calibri"/>
        <family val="2"/>
      </rPr>
      <t>Partikelabscheider</t>
    </r>
  </si>
  <si>
    <r>
      <t xml:space="preserve">Hackschnitzel </t>
    </r>
    <r>
      <rPr>
        <b/>
        <sz val="12"/>
        <rFont val="Calibri"/>
        <family val="2"/>
      </rPr>
      <t xml:space="preserve">ohne </t>
    </r>
    <r>
      <rPr>
        <sz val="12"/>
        <rFont val="Calibri"/>
        <family val="2"/>
      </rPr>
      <t>Partikelabscheider</t>
    </r>
  </si>
  <si>
    <r>
      <t xml:space="preserve">Zentrale Holzheizung  </t>
    </r>
    <r>
      <rPr>
        <b/>
        <sz val="12"/>
        <rFont val="Calibri"/>
        <family val="2"/>
      </rPr>
      <t xml:space="preserve">mit </t>
    </r>
    <r>
      <rPr>
        <sz val="12"/>
        <rFont val="Calibri"/>
        <family val="2"/>
      </rPr>
      <t>Partikelabscheider</t>
    </r>
  </si>
  <si>
    <r>
      <t xml:space="preserve">Zentrale Holzheizung  </t>
    </r>
    <r>
      <rPr>
        <b/>
        <sz val="12"/>
        <rFont val="Calibri"/>
        <family val="2"/>
      </rPr>
      <t xml:space="preserve">ohne </t>
    </r>
    <r>
      <rPr>
        <sz val="12"/>
        <rFont val="Calibri"/>
        <family val="2"/>
      </rPr>
      <t>Partikelabscheider</t>
    </r>
  </si>
  <si>
    <r>
      <t xml:space="preserve">Kachelofen </t>
    </r>
    <r>
      <rPr>
        <b/>
        <sz val="12"/>
        <rFont val="Calibri"/>
        <family val="2"/>
      </rPr>
      <t xml:space="preserve">mit </t>
    </r>
    <r>
      <rPr>
        <sz val="12"/>
        <rFont val="Calibri"/>
        <family val="2"/>
      </rPr>
      <t>Partikelabscheider</t>
    </r>
  </si>
  <si>
    <r>
      <t>Kachelofen</t>
    </r>
    <r>
      <rPr>
        <b/>
        <sz val="12"/>
        <rFont val="Calibri"/>
        <family val="2"/>
      </rPr>
      <t xml:space="preserve"> ohne </t>
    </r>
    <r>
      <rPr>
        <sz val="12"/>
        <rFont val="Calibri"/>
        <family val="2"/>
      </rPr>
      <t>Partikelabscheider</t>
    </r>
  </si>
  <si>
    <r>
      <t xml:space="preserve">Pelletsheizung  </t>
    </r>
    <r>
      <rPr>
        <b/>
        <sz val="12"/>
        <rFont val="Calibri"/>
        <family val="2"/>
      </rPr>
      <t xml:space="preserve">mit </t>
    </r>
    <r>
      <rPr>
        <sz val="12"/>
        <rFont val="Calibri"/>
        <family val="2"/>
      </rPr>
      <t>Partikelabscheider</t>
    </r>
  </si>
  <si>
    <r>
      <t xml:space="preserve">Pelletsheizung </t>
    </r>
    <r>
      <rPr>
        <b/>
        <sz val="12"/>
        <rFont val="Calibri"/>
        <family val="2"/>
      </rPr>
      <t xml:space="preserve"> ohne </t>
    </r>
    <r>
      <rPr>
        <sz val="12"/>
        <rFont val="Calibri"/>
        <family val="2"/>
      </rPr>
      <t>Partikelabscheider</t>
    </r>
  </si>
  <si>
    <r>
      <t xml:space="preserve">WP - Erdwärme (el.) </t>
    </r>
    <r>
      <rPr>
        <b/>
        <sz val="12"/>
        <rFont val="Calibri"/>
        <family val="2"/>
      </rPr>
      <t xml:space="preserve">mit </t>
    </r>
    <r>
      <rPr>
        <sz val="12"/>
        <rFont val="Calibri"/>
        <family val="2"/>
      </rPr>
      <t>Betriebs-QM</t>
    </r>
  </si>
  <si>
    <r>
      <t xml:space="preserve">WP - Erdwärme (el.) </t>
    </r>
    <r>
      <rPr>
        <b/>
        <sz val="12"/>
        <rFont val="Calibri"/>
        <family val="2"/>
      </rPr>
      <t xml:space="preserve">ohne </t>
    </r>
    <r>
      <rPr>
        <sz val="12"/>
        <rFont val="Calibri"/>
        <family val="2"/>
      </rPr>
      <t>Betriebs-QM</t>
    </r>
  </si>
  <si>
    <r>
      <t xml:space="preserve">WP - Luft (el.) </t>
    </r>
    <r>
      <rPr>
        <b/>
        <sz val="12"/>
        <rFont val="Calibri"/>
        <family val="2"/>
      </rPr>
      <t>mit</t>
    </r>
    <r>
      <rPr>
        <sz val="12"/>
        <rFont val="Calibri"/>
        <family val="2"/>
      </rPr>
      <t xml:space="preserve">  Betriebs-QM</t>
    </r>
  </si>
  <si>
    <r>
      <t xml:space="preserve">WP - Luft (el.) </t>
    </r>
    <r>
      <rPr>
        <b/>
        <sz val="12"/>
        <rFont val="Calibri"/>
        <family val="2"/>
      </rPr>
      <t>ohne</t>
    </r>
    <r>
      <rPr>
        <sz val="12"/>
        <rFont val="Calibri"/>
        <family val="2"/>
      </rPr>
      <t xml:space="preserve">  Betriebs-QM</t>
    </r>
  </si>
  <si>
    <t>Aktenzeichen</t>
  </si>
  <si>
    <t>Gesuchseingang</t>
  </si>
  <si>
    <t>Gemeinde</t>
  </si>
  <si>
    <t>Grundstücke</t>
  </si>
  <si>
    <t xml:space="preserve"> </t>
  </si>
  <si>
    <t>Prüfer/in</t>
  </si>
  <si>
    <t>Gemeindeförderung</t>
  </si>
  <si>
    <t>Berechnungstool für die Förderung von Haustechnikanlagen gem. EEG gültig per 1.1.2023</t>
  </si>
  <si>
    <t>Sonnenkollektoren</t>
  </si>
  <si>
    <t>Maximale Förderhöhe Land</t>
  </si>
  <si>
    <t>- bei Unternehmen sind die Beihilfevorgaben zubeachten</t>
  </si>
  <si>
    <t>Förderung Haustechnik (Heizung)</t>
  </si>
  <si>
    <t>Bemerkungen</t>
  </si>
  <si>
    <t>Zusätzlich zu der Landesförderung erhalten Sie von den meisten Gemeinden eine Förderung von bis zu 100 % der Landesförderung bis zur jeweiligen Höchstgrenze. Bitte fragen Sie in Ihrem konkreten Fall direkt bei Ihrer Gemeinde an.</t>
  </si>
  <si>
    <t>- jedoch max. 50 % der Mehrkosten der Massnahme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</si>
</sst>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&quot;.--&quot;"/>
    <numFmt numFmtId="166" formatCode="#,##0\ [$CHF]\ "/>
    <numFmt numFmtId="167" formatCode="&quot;CHF&quot;\ #,##0"/>
  </numFmts>
  <fonts count="27" x14ac:knownFonts="1">
    <font>
      <sz val="10"/>
      <name val="Arial"/>
    </font>
    <font>
      <sz val="10"/>
      <name val="Arial"/>
      <family val="2"/>
    </font>
    <font>
      <sz val="11"/>
      <color indexed="9"/>
      <name val="Calibri"/>
      <family val="2"/>
    </font>
    <font>
      <vertAlign val="subscript"/>
      <sz val="11"/>
      <color indexed="9"/>
      <name val="Calibri"/>
      <family val="2"/>
    </font>
    <font>
      <vertAlign val="superscript"/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indexed="9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</font>
    <font>
      <b/>
      <sz val="16"/>
      <color rgb="FF000000"/>
      <name val="Calibri"/>
      <family val="2"/>
    </font>
    <font>
      <b/>
      <sz val="16"/>
      <name val="Calibri"/>
      <family val="2"/>
    </font>
    <font>
      <b/>
      <sz val="12"/>
      <color rgb="FF000000"/>
      <name val="Calibri"/>
      <family val="2"/>
    </font>
    <font>
      <b/>
      <sz val="16"/>
      <name val="Calibri"/>
      <family val="2"/>
      <scheme val="minor"/>
    </font>
    <font>
      <sz val="12"/>
      <color rgb="FF808080"/>
      <name val="Calibri"/>
      <family val="2"/>
    </font>
    <font>
      <i/>
      <sz val="10"/>
      <name val="Calibri"/>
      <family val="2"/>
      <scheme val="minor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8" fillId="2" borderId="0" xfId="0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left"/>
    </xf>
    <xf numFmtId="0" fontId="10" fillId="2" borderId="0" xfId="0" applyFont="1" applyFill="1" applyBorder="1"/>
    <xf numFmtId="0" fontId="10" fillId="2" borderId="0" xfId="0" applyFont="1" applyFill="1"/>
    <xf numFmtId="0" fontId="11" fillId="2" borderId="0" xfId="0" applyFont="1" applyFill="1" applyBorder="1" applyAlignment="1">
      <alignment horizontal="left"/>
    </xf>
    <xf numFmtId="0" fontId="6" fillId="2" borderId="0" xfId="0" applyFont="1" applyFill="1" applyBorder="1"/>
    <xf numFmtId="0" fontId="12" fillId="2" borderId="0" xfId="0" applyFont="1" applyFill="1"/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 applyProtection="1">
      <alignment horizontal="left"/>
    </xf>
    <xf numFmtId="0" fontId="13" fillId="2" borderId="0" xfId="0" applyFont="1" applyFill="1"/>
    <xf numFmtId="2" fontId="7" fillId="2" borderId="0" xfId="0" applyNumberFormat="1" applyFont="1" applyFill="1" applyBorder="1" applyAlignment="1" applyProtection="1">
      <alignment horizontal="left"/>
      <protection locked="0"/>
    </xf>
    <xf numFmtId="0" fontId="5" fillId="2" borderId="0" xfId="0" applyFont="1" applyFill="1" applyBorder="1" applyProtection="1"/>
    <xf numFmtId="1" fontId="7" fillId="2" borderId="0" xfId="0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Border="1"/>
    <xf numFmtId="2" fontId="7" fillId="2" borderId="0" xfId="0" applyNumberFormat="1" applyFont="1" applyFill="1" applyBorder="1" applyAlignment="1" applyProtection="1">
      <alignment horizontal="center"/>
    </xf>
    <xf numFmtId="1" fontId="5" fillId="2" borderId="0" xfId="0" applyNumberFormat="1" applyFont="1" applyFill="1" applyBorder="1" applyAlignment="1" applyProtection="1">
      <alignment horizontal="center"/>
    </xf>
    <xf numFmtId="1" fontId="7" fillId="2" borderId="0" xfId="0" applyNumberFormat="1" applyFont="1" applyFill="1" applyBorder="1" applyAlignment="1" applyProtection="1">
      <alignment horizontal="center"/>
    </xf>
    <xf numFmtId="164" fontId="5" fillId="2" borderId="0" xfId="0" applyNumberFormat="1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center"/>
    </xf>
    <xf numFmtId="9" fontId="7" fillId="2" borderId="0" xfId="1" applyNumberFormat="1" applyFont="1" applyFill="1" applyBorder="1" applyAlignment="1" applyProtection="1">
      <alignment horizontal="center"/>
    </xf>
    <xf numFmtId="165" fontId="7" fillId="2" borderId="0" xfId="0" applyNumberFormat="1" applyFont="1" applyFill="1" applyBorder="1" applyAlignment="1" applyProtection="1">
      <alignment horizontal="left"/>
    </xf>
    <xf numFmtId="0" fontId="8" fillId="2" borderId="0" xfId="0" applyFont="1" applyFill="1"/>
    <xf numFmtId="0" fontId="6" fillId="2" borderId="3" xfId="0" applyFont="1" applyFill="1" applyBorder="1"/>
    <xf numFmtId="0" fontId="5" fillId="2" borderId="4" xfId="0" applyFont="1" applyFill="1" applyBorder="1" applyProtection="1"/>
    <xf numFmtId="1" fontId="7" fillId="2" borderId="4" xfId="0" applyNumberFormat="1" applyFont="1" applyFill="1" applyBorder="1" applyAlignment="1" applyProtection="1">
      <alignment horizontal="center"/>
      <protection locked="0"/>
    </xf>
    <xf numFmtId="0" fontId="6" fillId="2" borderId="5" xfId="0" applyFont="1" applyFill="1" applyBorder="1"/>
    <xf numFmtId="0" fontId="8" fillId="3" borderId="0" xfId="0" applyFont="1" applyFill="1" applyBorder="1" applyAlignment="1" applyProtection="1">
      <alignment horizontal="left"/>
    </xf>
    <xf numFmtId="0" fontId="8" fillId="2" borderId="0" xfId="0" applyFont="1" applyFill="1" applyAlignment="1">
      <alignment horizontal="center"/>
    </xf>
    <xf numFmtId="0" fontId="8" fillId="3" borderId="0" xfId="0" applyFont="1" applyFill="1" applyBorder="1"/>
    <xf numFmtId="0" fontId="14" fillId="2" borderId="0" xfId="0" applyFont="1" applyFill="1" applyBorder="1" applyProtection="1"/>
    <xf numFmtId="0" fontId="14" fillId="2" borderId="0" xfId="0" applyFont="1" applyFill="1" applyBorder="1" applyAlignment="1" applyProtection="1">
      <alignment horizontal="center"/>
    </xf>
    <xf numFmtId="0" fontId="15" fillId="2" borderId="0" xfId="0" applyFont="1" applyFill="1" applyBorder="1" applyAlignment="1" applyProtection="1">
      <alignment vertical="center" wrapText="1"/>
    </xf>
    <xf numFmtId="0" fontId="14" fillId="2" borderId="1" xfId="0" applyFont="1" applyFill="1" applyBorder="1" applyAlignment="1" applyProtection="1">
      <alignment horizontal="center"/>
    </xf>
    <xf numFmtId="0" fontId="15" fillId="4" borderId="6" xfId="0" applyFont="1" applyFill="1" applyBorder="1" applyAlignment="1">
      <alignment horizontal="center" shrinkToFit="1"/>
    </xf>
    <xf numFmtId="0" fontId="17" fillId="2" borderId="0" xfId="0" applyFont="1" applyFill="1" applyBorder="1" applyAlignment="1" applyProtection="1">
      <alignment horizontal="left"/>
    </xf>
    <xf numFmtId="0" fontId="18" fillId="2" borderId="0" xfId="0" applyFont="1" applyFill="1" applyBorder="1" applyAlignment="1" applyProtection="1">
      <alignment horizontal="center"/>
    </xf>
    <xf numFmtId="0" fontId="15" fillId="2" borderId="0" xfId="0" applyFont="1" applyFill="1" applyBorder="1" applyAlignment="1" applyProtection="1">
      <alignment horizontal="left"/>
    </xf>
    <xf numFmtId="0" fontId="15" fillId="2" borderId="0" xfId="0" applyFont="1" applyFill="1" applyBorder="1" applyAlignment="1" applyProtection="1">
      <alignment horizontal="center"/>
    </xf>
    <xf numFmtId="0" fontId="14" fillId="2" borderId="6" xfId="0" applyFont="1" applyFill="1" applyBorder="1" applyAlignment="1" applyProtection="1">
      <alignment horizontal="center"/>
    </xf>
    <xf numFmtId="0" fontId="22" fillId="0" borderId="9" xfId="0" applyFont="1" applyBorder="1" applyAlignment="1">
      <alignment horizontal="left" vertical="center"/>
    </xf>
    <xf numFmtId="0" fontId="15" fillId="2" borderId="9" xfId="0" applyFont="1" applyFill="1" applyBorder="1" applyAlignment="1">
      <alignment horizontal="left" vertical="center"/>
    </xf>
    <xf numFmtId="0" fontId="15" fillId="2" borderId="16" xfId="0" applyFont="1" applyFill="1" applyBorder="1" applyAlignment="1">
      <alignment horizontal="left" vertical="center"/>
    </xf>
    <xf numFmtId="0" fontId="8" fillId="2" borderId="14" xfId="0" applyFont="1" applyFill="1" applyBorder="1"/>
    <xf numFmtId="166" fontId="15" fillId="3" borderId="0" xfId="0" applyNumberFormat="1" applyFont="1" applyFill="1" applyBorder="1" applyAlignment="1">
      <alignment vertical="center"/>
    </xf>
    <xf numFmtId="0" fontId="23" fillId="2" borderId="0" xfId="0" applyFont="1" applyFill="1" applyBorder="1" applyAlignment="1" applyProtection="1">
      <alignment horizontal="left"/>
    </xf>
    <xf numFmtId="0" fontId="24" fillId="0" borderId="0" xfId="0" applyFont="1" applyAlignment="1">
      <alignment horizontal="left" vertical="center" wrapText="1"/>
    </xf>
    <xf numFmtId="0" fontId="19" fillId="3" borderId="0" xfId="0" applyFont="1" applyFill="1" applyAlignment="1">
      <alignment horizontal="left" vertical="center" wrapText="1"/>
    </xf>
    <xf numFmtId="0" fontId="24" fillId="3" borderId="0" xfId="0" applyFont="1" applyFill="1" applyAlignment="1">
      <alignment vertical="center" wrapText="1"/>
    </xf>
    <xf numFmtId="0" fontId="15" fillId="2" borderId="0" xfId="0" applyFont="1" applyFill="1" applyBorder="1" applyAlignment="1" applyProtection="1">
      <alignment horizontal="center" vertical="center" wrapText="1"/>
    </xf>
    <xf numFmtId="0" fontId="12" fillId="3" borderId="0" xfId="0" applyFont="1" applyFill="1"/>
    <xf numFmtId="0" fontId="13" fillId="3" borderId="0" xfId="0" applyFont="1" applyFill="1"/>
    <xf numFmtId="0" fontId="15" fillId="3" borderId="0" xfId="0" applyFont="1" applyFill="1" applyBorder="1" applyAlignment="1">
      <alignment horizontal="left" vertical="center"/>
    </xf>
    <xf numFmtId="0" fontId="14" fillId="3" borderId="0" xfId="0" applyFont="1" applyFill="1" applyBorder="1" applyAlignment="1">
      <alignment horizontal="center" vertical="center"/>
    </xf>
    <xf numFmtId="0" fontId="10" fillId="3" borderId="0" xfId="0" applyFont="1" applyFill="1"/>
    <xf numFmtId="0" fontId="15" fillId="4" borderId="2" xfId="0" applyFont="1" applyFill="1" applyBorder="1" applyAlignment="1">
      <alignment horizontal="center" shrinkToFit="1"/>
    </xf>
    <xf numFmtId="0" fontId="10" fillId="3" borderId="0" xfId="0" applyFont="1" applyFill="1" applyBorder="1" applyAlignment="1">
      <alignment horizontal="left"/>
    </xf>
    <xf numFmtId="0" fontId="14" fillId="3" borderId="6" xfId="0" applyFont="1" applyFill="1" applyBorder="1" applyAlignment="1">
      <alignment horizontal="left" shrinkToFit="1"/>
    </xf>
    <xf numFmtId="0" fontId="14" fillId="0" borderId="6" xfId="0" applyFont="1" applyFill="1" applyBorder="1" applyAlignment="1">
      <alignment horizontal="left" shrinkToFit="1"/>
    </xf>
    <xf numFmtId="0" fontId="24" fillId="3" borderId="0" xfId="0" applyFont="1" applyFill="1" applyAlignment="1">
      <alignment horizontal="left" vertical="center" wrapText="1"/>
    </xf>
    <xf numFmtId="0" fontId="15" fillId="4" borderId="9" xfId="0" applyFont="1" applyFill="1" applyBorder="1" applyAlignment="1">
      <alignment horizontal="center" vertical="center" shrinkToFit="1"/>
    </xf>
    <xf numFmtId="0" fontId="9" fillId="2" borderId="0" xfId="0" applyFont="1" applyFill="1"/>
    <xf numFmtId="0" fontId="14" fillId="2" borderId="2" xfId="0" applyFont="1" applyFill="1" applyBorder="1" applyAlignment="1" applyProtection="1">
      <alignment horizontal="left"/>
    </xf>
    <xf numFmtId="0" fontId="14" fillId="2" borderId="7" xfId="0" applyFont="1" applyFill="1" applyBorder="1" applyAlignment="1" applyProtection="1">
      <alignment horizontal="left"/>
    </xf>
    <xf numFmtId="164" fontId="8" fillId="2" borderId="0" xfId="0" applyNumberFormat="1" applyFont="1" applyFill="1" applyBorder="1" applyAlignment="1" applyProtection="1">
      <alignment horizontal="left"/>
    </xf>
    <xf numFmtId="14" fontId="24" fillId="3" borderId="0" xfId="0" applyNumberFormat="1" applyFont="1" applyFill="1" applyAlignment="1">
      <alignment vertical="center" wrapText="1"/>
    </xf>
    <xf numFmtId="0" fontId="25" fillId="2" borderId="0" xfId="0" applyFont="1" applyFill="1" applyAlignment="1">
      <alignment vertical="top" wrapText="1"/>
    </xf>
    <xf numFmtId="0" fontId="26" fillId="0" borderId="0" xfId="0" applyFont="1" applyAlignment="1">
      <alignment wrapText="1"/>
    </xf>
    <xf numFmtId="167" fontId="16" fillId="5" borderId="17" xfId="0" applyNumberFormat="1" applyFont="1" applyFill="1" applyBorder="1" applyAlignment="1">
      <alignment vertical="center" wrapText="1"/>
    </xf>
    <xf numFmtId="0" fontId="6" fillId="2" borderId="0" xfId="0" applyFont="1" applyFill="1"/>
    <xf numFmtId="14" fontId="15" fillId="4" borderId="14" xfId="0" applyNumberFormat="1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4" borderId="14" xfId="0" applyNumberFormat="1" applyFont="1" applyFill="1" applyBorder="1" applyAlignment="1">
      <alignment horizontal="center" vertical="center"/>
    </xf>
    <xf numFmtId="0" fontId="15" fillId="4" borderId="15" xfId="0" applyNumberFormat="1" applyFont="1" applyFill="1" applyBorder="1" applyAlignment="1">
      <alignment horizontal="center" vertical="center"/>
    </xf>
    <xf numFmtId="0" fontId="15" fillId="4" borderId="16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 applyProtection="1">
      <alignment horizontal="left"/>
    </xf>
    <xf numFmtId="0" fontId="14" fillId="2" borderId="7" xfId="0" applyFont="1" applyFill="1" applyBorder="1" applyAlignment="1" applyProtection="1">
      <alignment horizontal="left"/>
    </xf>
    <xf numFmtId="0" fontId="24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14" fillId="3" borderId="0" xfId="0" applyFont="1" applyFill="1" applyBorder="1" applyAlignment="1">
      <alignment horizontal="right"/>
    </xf>
    <xf numFmtId="0" fontId="14" fillId="3" borderId="8" xfId="0" applyFont="1" applyFill="1" applyBorder="1" applyAlignment="1">
      <alignment horizontal="right"/>
    </xf>
    <xf numFmtId="0" fontId="15" fillId="4" borderId="14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49" fontId="10" fillId="2" borderId="0" xfId="0" applyNumberFormat="1" applyFont="1" applyFill="1" applyAlignment="1">
      <alignment vertical="top" wrapText="1"/>
    </xf>
    <xf numFmtId="49" fontId="0" fillId="0" borderId="0" xfId="0" applyNumberFormat="1" applyAlignment="1">
      <alignment wrapText="1"/>
    </xf>
    <xf numFmtId="0" fontId="8" fillId="2" borderId="0" xfId="0" applyFont="1" applyFill="1" applyAlignment="1">
      <alignment horizontal="left" vertical="top" wrapText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73535-DDB9-40A2-ADA2-8808D06577F2}">
  <dimension ref="A1:P42"/>
  <sheetViews>
    <sheetView tabSelected="1" view="pageBreakPreview" topLeftCell="E1" zoomScaleNormal="100" zoomScaleSheetLayoutView="100" workbookViewId="0">
      <selection activeCell="H28" sqref="H28"/>
    </sheetView>
  </sheetViews>
  <sheetFormatPr baseColWidth="10" defaultColWidth="14.42578125" defaultRowHeight="15" x14ac:dyDescent="0.25"/>
  <cols>
    <col min="1" max="1" width="14.42578125" style="7" hidden="1" customWidth="1"/>
    <col min="2" max="4" width="14.42578125" style="10" hidden="1" customWidth="1"/>
    <col min="5" max="5" width="13.140625" style="22" customWidth="1"/>
    <col min="6" max="6" width="37.140625" style="22" customWidth="1"/>
    <col min="7" max="7" width="17.140625" style="28" bestFit="1" customWidth="1"/>
    <col min="8" max="8" width="13.7109375" style="22" customWidth="1"/>
    <col min="9" max="9" width="2.85546875" style="22" customWidth="1"/>
    <col min="10" max="10" width="13.7109375" style="4" hidden="1" customWidth="1"/>
    <col min="11" max="11" width="12.7109375" style="4" customWidth="1"/>
    <col min="12" max="16384" width="14.42578125" style="4"/>
  </cols>
  <sheetData>
    <row r="1" spans="1:16" x14ac:dyDescent="0.25">
      <c r="E1" s="69" t="s">
        <v>36</v>
      </c>
    </row>
    <row r="2" spans="1:16" ht="15.75" thickBot="1" x14ac:dyDescent="0.3"/>
    <row r="3" spans="1:16" ht="21.75" customHeight="1" thickBot="1" x14ac:dyDescent="0.25">
      <c r="E3" s="79" t="s">
        <v>40</v>
      </c>
      <c r="F3" s="80"/>
      <c r="G3" s="40" t="s">
        <v>29</v>
      </c>
      <c r="H3" s="73"/>
      <c r="I3" s="74"/>
      <c r="J3" s="74"/>
      <c r="K3" s="75"/>
    </row>
    <row r="4" spans="1:16" ht="21.75" customHeight="1" thickBot="1" x14ac:dyDescent="0.25">
      <c r="E4" s="81"/>
      <c r="F4" s="82"/>
      <c r="G4" s="41" t="s">
        <v>30</v>
      </c>
      <c r="H4" s="70"/>
      <c r="I4" s="71"/>
      <c r="J4" s="71"/>
      <c r="K4" s="72"/>
    </row>
    <row r="5" spans="1:16" ht="21.75" customHeight="1" thickBot="1" x14ac:dyDescent="0.3">
      <c r="E5" s="43" t="s">
        <v>32</v>
      </c>
      <c r="F5" s="60"/>
      <c r="G5" s="42" t="s">
        <v>31</v>
      </c>
      <c r="H5" s="85"/>
      <c r="I5" s="71"/>
      <c r="J5" s="71"/>
      <c r="K5" s="72"/>
    </row>
    <row r="6" spans="1:16" s="54" customFormat="1" ht="21.75" customHeight="1" x14ac:dyDescent="0.25">
      <c r="A6" s="50"/>
      <c r="B6" s="51"/>
      <c r="C6" s="51"/>
      <c r="D6" s="51"/>
      <c r="E6" s="29"/>
      <c r="F6" s="29"/>
      <c r="G6" s="52"/>
      <c r="H6" s="53"/>
      <c r="I6" s="53"/>
      <c r="J6" s="53"/>
      <c r="K6" s="53"/>
    </row>
    <row r="7" spans="1:16" ht="16.5" customHeight="1" x14ac:dyDescent="0.25">
      <c r="A7" s="5"/>
      <c r="B7" s="8"/>
      <c r="C7" s="8"/>
      <c r="D7" s="11"/>
      <c r="E7" s="4"/>
      <c r="F7" s="83" t="s">
        <v>11</v>
      </c>
      <c r="G7" s="84"/>
      <c r="H7" s="34"/>
      <c r="I7" s="58" t="s">
        <v>6</v>
      </c>
    </row>
    <row r="8" spans="1:16" ht="16.5" customHeight="1" x14ac:dyDescent="0.25">
      <c r="A8" s="6"/>
      <c r="B8" s="12"/>
      <c r="C8" s="12"/>
      <c r="D8" s="12"/>
      <c r="E8" s="30"/>
      <c r="F8" s="30"/>
      <c r="G8" s="31"/>
      <c r="H8" s="49"/>
      <c r="I8" s="32"/>
      <c r="J8" s="1"/>
    </row>
    <row r="9" spans="1:16" ht="16.5" customHeight="1" x14ac:dyDescent="0.35">
      <c r="A9" s="23"/>
      <c r="B9" s="24" t="s">
        <v>12</v>
      </c>
      <c r="C9" s="25"/>
      <c r="D9" s="24"/>
      <c r="E9" s="76" t="s">
        <v>16</v>
      </c>
      <c r="F9" s="77"/>
      <c r="G9" s="39">
        <v>52</v>
      </c>
      <c r="H9" s="55"/>
      <c r="I9" s="57" t="s">
        <v>10</v>
      </c>
      <c r="J9" s="27">
        <f t="shared" ref="J9:J26" si="0">G9/100*H9</f>
        <v>0</v>
      </c>
      <c r="K9" s="56"/>
    </row>
    <row r="10" spans="1:16" ht="16.5" customHeight="1" x14ac:dyDescent="0.25">
      <c r="A10" s="26"/>
      <c r="B10" s="12" t="s">
        <v>13</v>
      </c>
      <c r="C10" s="13"/>
      <c r="D10" s="12"/>
      <c r="E10" s="62" t="s">
        <v>37</v>
      </c>
      <c r="F10" s="63"/>
      <c r="G10" s="33">
        <v>48</v>
      </c>
      <c r="H10" s="55"/>
      <c r="I10" s="57" t="s">
        <v>10</v>
      </c>
      <c r="J10" s="27">
        <f t="shared" si="0"/>
        <v>0</v>
      </c>
      <c r="K10" s="56"/>
      <c r="P10" s="4" t="s">
        <v>33</v>
      </c>
    </row>
    <row r="11" spans="1:16" ht="16.5" customHeight="1" x14ac:dyDescent="0.25">
      <c r="A11" s="26"/>
      <c r="B11" s="14"/>
      <c r="C11" s="14"/>
      <c r="D11" s="12"/>
      <c r="E11" s="76" t="s">
        <v>15</v>
      </c>
      <c r="F11" s="77"/>
      <c r="G11" s="33">
        <v>47</v>
      </c>
      <c r="H11" s="55"/>
      <c r="I11" s="57" t="s">
        <v>10</v>
      </c>
      <c r="J11" s="27">
        <f t="shared" si="0"/>
        <v>0</v>
      </c>
      <c r="K11" s="56"/>
    </row>
    <row r="12" spans="1:16" ht="16.5" customHeight="1" x14ac:dyDescent="0.25">
      <c r="A12" s="26"/>
      <c r="B12" s="14"/>
      <c r="C12" s="14"/>
      <c r="D12" s="12"/>
      <c r="E12" s="76" t="s">
        <v>17</v>
      </c>
      <c r="F12" s="77"/>
      <c r="G12" s="33">
        <v>43</v>
      </c>
      <c r="H12" s="55"/>
      <c r="I12" s="57" t="s">
        <v>10</v>
      </c>
      <c r="J12" s="27">
        <f t="shared" si="0"/>
        <v>0</v>
      </c>
      <c r="K12" s="56"/>
    </row>
    <row r="13" spans="1:16" ht="16.5" customHeight="1" x14ac:dyDescent="0.25">
      <c r="A13" s="26"/>
      <c r="B13" s="12" t="s">
        <v>0</v>
      </c>
      <c r="C13" s="15" t="str">
        <f>IF(H7=0,"---",C10/H7)</f>
        <v>---</v>
      </c>
      <c r="D13" s="12"/>
      <c r="E13" s="76" t="s">
        <v>18</v>
      </c>
      <c r="F13" s="77"/>
      <c r="G13" s="33">
        <v>35</v>
      </c>
      <c r="H13" s="55"/>
      <c r="I13" s="57" t="s">
        <v>10</v>
      </c>
      <c r="J13" s="27">
        <f t="shared" si="0"/>
        <v>0</v>
      </c>
      <c r="K13" s="56"/>
    </row>
    <row r="14" spans="1:16" ht="16.5" customHeight="1" x14ac:dyDescent="0.25">
      <c r="A14" s="26"/>
      <c r="B14" s="12"/>
      <c r="C14" s="15"/>
      <c r="D14" s="12"/>
      <c r="E14" s="76" t="s">
        <v>19</v>
      </c>
      <c r="F14" s="77"/>
      <c r="G14" s="33">
        <v>33</v>
      </c>
      <c r="H14" s="55"/>
      <c r="I14" s="57" t="s">
        <v>10</v>
      </c>
      <c r="J14" s="27">
        <f t="shared" si="0"/>
        <v>0</v>
      </c>
      <c r="K14" s="56"/>
    </row>
    <row r="15" spans="1:16" ht="16.5" customHeight="1" x14ac:dyDescent="0.25">
      <c r="A15" s="26"/>
      <c r="B15" s="12"/>
      <c r="C15" s="15"/>
      <c r="D15" s="12"/>
      <c r="E15" s="76" t="s">
        <v>20</v>
      </c>
      <c r="F15" s="77"/>
      <c r="G15" s="33">
        <v>25</v>
      </c>
      <c r="H15" s="55"/>
      <c r="I15" s="57" t="s">
        <v>10</v>
      </c>
      <c r="J15" s="27">
        <f t="shared" si="0"/>
        <v>0</v>
      </c>
      <c r="K15" s="56"/>
    </row>
    <row r="16" spans="1:16" ht="16.5" customHeight="1" x14ac:dyDescent="0.25">
      <c r="A16" s="26"/>
      <c r="B16" s="12"/>
      <c r="C16" s="16"/>
      <c r="D16" s="12"/>
      <c r="E16" s="76" t="s">
        <v>7</v>
      </c>
      <c r="F16" s="77"/>
      <c r="G16" s="33">
        <v>33</v>
      </c>
      <c r="H16" s="55"/>
      <c r="I16" s="57" t="s">
        <v>10</v>
      </c>
      <c r="J16" s="27">
        <f t="shared" si="0"/>
        <v>0</v>
      </c>
      <c r="K16" s="56"/>
    </row>
    <row r="17" spans="1:11" ht="16.5" customHeight="1" x14ac:dyDescent="0.25">
      <c r="A17" s="26"/>
      <c r="B17" s="12"/>
      <c r="C17" s="16"/>
      <c r="D17" s="12"/>
      <c r="E17" s="76" t="s">
        <v>21</v>
      </c>
      <c r="F17" s="77"/>
      <c r="G17" s="33">
        <v>29</v>
      </c>
      <c r="H17" s="55"/>
      <c r="I17" s="57" t="s">
        <v>10</v>
      </c>
      <c r="J17" s="27">
        <f t="shared" si="0"/>
        <v>0</v>
      </c>
      <c r="K17" s="56"/>
    </row>
    <row r="18" spans="1:11" ht="16.5" customHeight="1" x14ac:dyDescent="0.25">
      <c r="A18" s="26"/>
      <c r="B18" s="12" t="s">
        <v>14</v>
      </c>
      <c r="C18" s="17" t="str">
        <f>IF(C10=0,"---",C13*120+100)</f>
        <v>---</v>
      </c>
      <c r="D18" s="12"/>
      <c r="E18" s="76" t="s">
        <v>22</v>
      </c>
      <c r="F18" s="77"/>
      <c r="G18" s="33">
        <v>22</v>
      </c>
      <c r="H18" s="55"/>
      <c r="I18" s="57" t="s">
        <v>10</v>
      </c>
      <c r="J18" s="27">
        <f t="shared" si="0"/>
        <v>0</v>
      </c>
      <c r="K18" s="56"/>
    </row>
    <row r="19" spans="1:11" ht="16.5" customHeight="1" x14ac:dyDescent="0.25">
      <c r="A19" s="26"/>
      <c r="B19" s="12"/>
      <c r="C19" s="17"/>
      <c r="D19" s="12"/>
      <c r="E19" s="76" t="s">
        <v>23</v>
      </c>
      <c r="F19" s="77"/>
      <c r="G19" s="33">
        <v>21</v>
      </c>
      <c r="H19" s="55"/>
      <c r="I19" s="57" t="s">
        <v>10</v>
      </c>
      <c r="J19" s="27">
        <f t="shared" si="0"/>
        <v>0</v>
      </c>
      <c r="K19" s="56"/>
    </row>
    <row r="20" spans="1:11" ht="16.5" customHeight="1" x14ac:dyDescent="0.25">
      <c r="A20" s="26"/>
      <c r="B20" s="12" t="s">
        <v>1</v>
      </c>
      <c r="C20" s="18" t="str">
        <f>IF(J27=0,"---",J27)</f>
        <v>---</v>
      </c>
      <c r="D20" s="12"/>
      <c r="E20" s="76" t="s">
        <v>24</v>
      </c>
      <c r="F20" s="77"/>
      <c r="G20" s="33">
        <v>13</v>
      </c>
      <c r="H20" s="55"/>
      <c r="I20" s="57" t="s">
        <v>10</v>
      </c>
      <c r="J20" s="27">
        <f t="shared" si="0"/>
        <v>0</v>
      </c>
      <c r="K20" s="56"/>
    </row>
    <row r="21" spans="1:11" ht="16.5" customHeight="1" x14ac:dyDescent="0.25">
      <c r="A21" s="26"/>
      <c r="B21" s="12"/>
      <c r="C21" s="18"/>
      <c r="D21" s="12"/>
      <c r="E21" s="76" t="s">
        <v>25</v>
      </c>
      <c r="F21" s="77"/>
      <c r="G21" s="33">
        <v>15</v>
      </c>
      <c r="H21" s="55"/>
      <c r="I21" s="57" t="s">
        <v>10</v>
      </c>
      <c r="J21" s="27">
        <f t="shared" si="0"/>
        <v>0</v>
      </c>
      <c r="K21" s="56"/>
    </row>
    <row r="22" spans="1:11" ht="16.5" customHeight="1" x14ac:dyDescent="0.25">
      <c r="A22" s="26"/>
      <c r="B22" s="12" t="s">
        <v>2</v>
      </c>
      <c r="C22" s="17">
        <f>IF(H7&lt;500,500,IF(H7&gt;1750,1750,H7))</f>
        <v>500</v>
      </c>
      <c r="D22" s="12"/>
      <c r="E22" s="76" t="s">
        <v>26</v>
      </c>
      <c r="F22" s="77"/>
      <c r="G22" s="33">
        <v>12</v>
      </c>
      <c r="H22" s="55"/>
      <c r="I22" s="57" t="s">
        <v>10</v>
      </c>
      <c r="J22" s="27">
        <f t="shared" si="0"/>
        <v>0</v>
      </c>
      <c r="K22" s="56"/>
    </row>
    <row r="23" spans="1:11" ht="16.5" customHeight="1" x14ac:dyDescent="0.25">
      <c r="A23" s="26"/>
      <c r="B23" s="12"/>
      <c r="C23" s="17"/>
      <c r="D23" s="12"/>
      <c r="E23" s="76" t="s">
        <v>9</v>
      </c>
      <c r="F23" s="77"/>
      <c r="G23" s="33">
        <v>10</v>
      </c>
      <c r="H23" s="55"/>
      <c r="I23" s="57" t="s">
        <v>10</v>
      </c>
      <c r="J23" s="27">
        <f t="shared" si="0"/>
        <v>0</v>
      </c>
      <c r="K23" s="56"/>
    </row>
    <row r="24" spans="1:11" ht="16.5" customHeight="1" x14ac:dyDescent="0.25">
      <c r="A24" s="26"/>
      <c r="B24" s="12"/>
      <c r="C24" s="12"/>
      <c r="D24" s="12"/>
      <c r="E24" s="76" t="s">
        <v>8</v>
      </c>
      <c r="F24" s="77"/>
      <c r="G24" s="33">
        <v>7</v>
      </c>
      <c r="H24" s="55"/>
      <c r="I24" s="57" t="s">
        <v>10</v>
      </c>
      <c r="J24" s="27">
        <f t="shared" si="0"/>
        <v>0</v>
      </c>
      <c r="K24" s="56"/>
    </row>
    <row r="25" spans="1:11" ht="16.5" customHeight="1" x14ac:dyDescent="0.25">
      <c r="A25" s="26"/>
      <c r="B25" s="12" t="s">
        <v>3</v>
      </c>
      <c r="C25" s="19" t="str">
        <f>IF(C9=0,"---",IF(C9&lt;C18,"Ja","Nein"))</f>
        <v>---</v>
      </c>
      <c r="D25" s="12"/>
      <c r="E25" s="76" t="s">
        <v>27</v>
      </c>
      <c r="F25" s="77"/>
      <c r="G25" s="33">
        <v>8</v>
      </c>
      <c r="H25" s="55"/>
      <c r="I25" s="57" t="s">
        <v>10</v>
      </c>
      <c r="J25" s="27">
        <f t="shared" si="0"/>
        <v>0</v>
      </c>
      <c r="K25" s="56"/>
    </row>
    <row r="26" spans="1:11" ht="16.5" customHeight="1" x14ac:dyDescent="0.25">
      <c r="A26" s="26"/>
      <c r="B26" s="12" t="s">
        <v>4</v>
      </c>
      <c r="C26" s="20" t="str">
        <f>IF(C9=0,"---",IF(C9&lt;0.5*C18,"Achtung Mindestgrenzwert wurde unterschritten",100/C18*C9/100 ))</f>
        <v>---</v>
      </c>
      <c r="D26" s="12"/>
      <c r="E26" s="76" t="s">
        <v>28</v>
      </c>
      <c r="F26" s="77"/>
      <c r="G26" s="33">
        <v>5</v>
      </c>
      <c r="H26" s="55"/>
      <c r="I26" s="57" t="s">
        <v>10</v>
      </c>
      <c r="J26" s="27">
        <f t="shared" si="0"/>
        <v>0</v>
      </c>
      <c r="K26" s="56"/>
    </row>
    <row r="27" spans="1:11" ht="16.5" customHeight="1" x14ac:dyDescent="0.25">
      <c r="A27" s="26"/>
      <c r="B27" s="12"/>
      <c r="C27" s="20"/>
      <c r="D27" s="12"/>
      <c r="E27" s="35"/>
      <c r="F27" s="35"/>
      <c r="G27" s="36"/>
      <c r="H27" s="36">
        <f>SUM(H9:H26)</f>
        <v>0</v>
      </c>
      <c r="I27" s="36"/>
      <c r="J27" s="64">
        <f>SUM(J9:J26)</f>
        <v>0</v>
      </c>
      <c r="K27" s="10"/>
    </row>
    <row r="28" spans="1:11" ht="16.5" customHeight="1" thickBot="1" x14ac:dyDescent="0.4">
      <c r="A28" s="26"/>
      <c r="B28" s="12"/>
      <c r="C28" s="20"/>
      <c r="D28" s="12"/>
      <c r="E28" s="45" t="s">
        <v>38</v>
      </c>
      <c r="F28" s="37"/>
      <c r="G28" s="38"/>
      <c r="H28" s="68" t="str">
        <f>IFERROR(IF((7*C22+(C20/52)*(1.7143*C22+8000)+2000)&gt;20000,20000,(7*C22+(C20/52)*(1.7143*C22+8000)+2000)),"")</f>
        <v/>
      </c>
      <c r="I28" s="44"/>
      <c r="J28" s="27"/>
      <c r="K28" s="3"/>
    </row>
    <row r="29" spans="1:11" ht="16.5" customHeight="1" thickTop="1" x14ac:dyDescent="0.25">
      <c r="A29" s="26"/>
      <c r="B29" s="2" t="s">
        <v>5</v>
      </c>
      <c r="C29" s="12"/>
      <c r="D29" s="21">
        <f>SUM(D33:D33)</f>
        <v>0</v>
      </c>
      <c r="E29" s="88" t="s">
        <v>43</v>
      </c>
      <c r="F29" s="89"/>
      <c r="G29" s="47"/>
      <c r="I29" s="59"/>
      <c r="J29" s="46" t="s">
        <v>34</v>
      </c>
      <c r="K29" s="47"/>
    </row>
    <row r="30" spans="1:11" ht="16.5" customHeight="1" x14ac:dyDescent="0.25">
      <c r="A30" s="6"/>
      <c r="B30" s="2"/>
      <c r="C30" s="12"/>
      <c r="D30" s="21"/>
      <c r="E30" s="88" t="s">
        <v>39</v>
      </c>
      <c r="F30" s="89"/>
      <c r="G30" s="47"/>
      <c r="H30" s="48"/>
      <c r="I30" s="59"/>
      <c r="J30" s="46"/>
      <c r="K30" s="47"/>
    </row>
    <row r="31" spans="1:11" ht="5.25" customHeight="1" x14ac:dyDescent="0.25">
      <c r="A31" s="6"/>
      <c r="B31" s="2"/>
      <c r="C31" s="12"/>
      <c r="D31" s="21"/>
      <c r="E31" s="66"/>
      <c r="F31" s="67"/>
      <c r="G31" s="47"/>
      <c r="H31" s="48"/>
      <c r="I31" s="59"/>
      <c r="J31" s="46"/>
      <c r="K31" s="47"/>
    </row>
    <row r="32" spans="1:11" s="10" customFormat="1" ht="15.75" x14ac:dyDescent="0.25">
      <c r="A32" s="14"/>
      <c r="B32" s="12"/>
      <c r="C32" s="12"/>
      <c r="D32" s="9"/>
      <c r="E32" s="61" t="s">
        <v>35</v>
      </c>
      <c r="F32" s="4"/>
      <c r="G32" s="47"/>
      <c r="H32" s="65"/>
      <c r="I32" s="78"/>
      <c r="J32" s="78"/>
      <c r="K32" s="78"/>
    </row>
    <row r="33" spans="1:11" x14ac:dyDescent="0.25">
      <c r="A33" s="6"/>
      <c r="B33" s="14"/>
      <c r="C33" s="14"/>
      <c r="D33" s="8"/>
      <c r="E33" s="86" t="s">
        <v>42</v>
      </c>
      <c r="F33" s="87"/>
      <c r="G33" s="87"/>
      <c r="H33" s="87"/>
      <c r="I33" s="87"/>
      <c r="J33" s="87"/>
      <c r="K33" s="87"/>
    </row>
    <row r="34" spans="1:11" x14ac:dyDescent="0.25">
      <c r="A34" s="6"/>
      <c r="B34" s="4"/>
      <c r="C34" s="4"/>
      <c r="D34" s="4"/>
      <c r="E34" s="87"/>
      <c r="F34" s="87"/>
      <c r="G34" s="87"/>
      <c r="H34" s="87"/>
      <c r="I34" s="87"/>
      <c r="J34" s="87"/>
      <c r="K34" s="87"/>
    </row>
    <row r="35" spans="1:11" ht="15.75" customHeight="1" x14ac:dyDescent="0.25">
      <c r="A35" s="6"/>
      <c r="B35" s="4"/>
      <c r="C35" s="4"/>
      <c r="D35" s="4"/>
      <c r="E35" s="87"/>
      <c r="F35" s="87"/>
      <c r="G35" s="87"/>
      <c r="H35" s="87"/>
      <c r="I35" s="87"/>
      <c r="J35" s="87"/>
      <c r="K35" s="87"/>
    </row>
    <row r="36" spans="1:11" x14ac:dyDescent="0.25">
      <c r="A36" s="6"/>
      <c r="B36" s="4"/>
      <c r="C36" s="4"/>
      <c r="D36" s="4"/>
      <c r="E36" s="87"/>
      <c r="F36" s="87"/>
      <c r="G36" s="87"/>
      <c r="H36" s="87"/>
      <c r="I36" s="87"/>
      <c r="J36" s="87"/>
      <c r="K36" s="87"/>
    </row>
    <row r="37" spans="1:11" x14ac:dyDescent="0.25">
      <c r="E37" s="61" t="s">
        <v>41</v>
      </c>
      <c r="F37" s="4"/>
    </row>
    <row r="38" spans="1:11" ht="15" customHeight="1" x14ac:dyDescent="0.2">
      <c r="E38" s="90"/>
      <c r="F38" s="90"/>
      <c r="G38" s="90"/>
      <c r="H38" s="90"/>
      <c r="I38" s="90"/>
      <c r="J38" s="90"/>
      <c r="K38" s="90"/>
    </row>
    <row r="39" spans="1:11" ht="15" customHeight="1" x14ac:dyDescent="0.2">
      <c r="E39" s="90"/>
      <c r="F39" s="90"/>
      <c r="G39" s="90"/>
      <c r="H39" s="90"/>
      <c r="I39" s="90"/>
      <c r="J39" s="90"/>
      <c r="K39" s="90"/>
    </row>
    <row r="40" spans="1:11" ht="15" customHeight="1" x14ac:dyDescent="0.2">
      <c r="E40" s="90"/>
      <c r="F40" s="90"/>
      <c r="G40" s="90"/>
      <c r="H40" s="90"/>
      <c r="I40" s="90"/>
      <c r="J40" s="90"/>
      <c r="K40" s="90"/>
    </row>
    <row r="41" spans="1:11" ht="12.75" x14ac:dyDescent="0.2">
      <c r="E41" s="87"/>
      <c r="F41" s="87"/>
      <c r="G41" s="87"/>
      <c r="H41" s="87"/>
      <c r="I41" s="87"/>
      <c r="J41" s="87"/>
      <c r="K41" s="87"/>
    </row>
    <row r="42" spans="1:11" ht="12.75" x14ac:dyDescent="0.2">
      <c r="E42" s="87"/>
      <c r="F42" s="87"/>
      <c r="G42" s="87"/>
      <c r="H42" s="87"/>
      <c r="I42" s="87"/>
      <c r="J42" s="87"/>
      <c r="K42" s="87"/>
    </row>
  </sheetData>
  <mergeCells count="27">
    <mergeCell ref="E33:K36"/>
    <mergeCell ref="E22:F22"/>
    <mergeCell ref="E23:F23"/>
    <mergeCell ref="E24:F24"/>
    <mergeCell ref="E29:F29"/>
    <mergeCell ref="E30:F30"/>
    <mergeCell ref="E17:F17"/>
    <mergeCell ref="E18:F18"/>
    <mergeCell ref="E19:F19"/>
    <mergeCell ref="E20:F20"/>
    <mergeCell ref="E21:F21"/>
    <mergeCell ref="E38:K42"/>
    <mergeCell ref="H4:K4"/>
    <mergeCell ref="H3:K3"/>
    <mergeCell ref="E25:F25"/>
    <mergeCell ref="E26:F26"/>
    <mergeCell ref="I32:K32"/>
    <mergeCell ref="E12:F12"/>
    <mergeCell ref="E13:F13"/>
    <mergeCell ref="E14:F14"/>
    <mergeCell ref="E15:F15"/>
    <mergeCell ref="E16:F16"/>
    <mergeCell ref="E3:F4"/>
    <mergeCell ref="F7:G7"/>
    <mergeCell ref="E9:F9"/>
    <mergeCell ref="H5:K5"/>
    <mergeCell ref="E11:F11"/>
  </mergeCells>
  <pageMargins left="0.78740157480314965" right="0.39370078740157483" top="0.74803149606299213" bottom="0.74803149606299213" header="0.31496062992125984" footer="0.31496062992125984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HT-Berechnungstool</vt:lpstr>
      <vt:lpstr>Tabelle3</vt:lpstr>
      <vt:lpstr>'HT-Berechnungstool'!_Hlk96324309</vt:lpstr>
      <vt:lpstr>'HT-Berechnungstool'!Druckbereich</vt:lpstr>
      <vt:lpstr>'HT-Berechnungstool'!MetaTool_Script1_Geschäftstitel</vt:lpstr>
    </vt:vector>
  </TitlesOfParts>
  <Company>LLV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hepe</dc:creator>
  <cp:lastModifiedBy>Bokstaller Michel</cp:lastModifiedBy>
  <cp:lastPrinted>2022-12-16T10:36:20Z</cp:lastPrinted>
  <dcterms:created xsi:type="dcterms:W3CDTF">2008-06-12T06:14:55Z</dcterms:created>
  <dcterms:modified xsi:type="dcterms:W3CDTF">2022-12-16T10:37:05Z</dcterms:modified>
</cp:coreProperties>
</file>